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I:\IFA-1NCapitol\Media\Website_RestOct14\Web site\Web updates\2022\ORB-TSA Road Side Service RFP\New folder\"/>
    </mc:Choice>
  </mc:AlternateContent>
  <xr:revisionPtr revIDLastSave="0" documentId="8_{265F98D1-005B-4276-BEE6-9E78ECEFACA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 Summary" sheetId="17" r:id="rId1"/>
    <sheet name="2 Initial Costs" sheetId="15" r:id="rId2"/>
    <sheet name="3 O&amp;M Costs" sheetId="8" r:id="rId3"/>
    <sheet name="4 Labor Rates" sheetId="14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7" l="1"/>
  <c r="C13" i="17"/>
  <c r="B13" i="17"/>
  <c r="D12" i="17"/>
  <c r="C12" i="17"/>
  <c r="B12" i="17"/>
  <c r="D11" i="17"/>
  <c r="C11" i="17"/>
  <c r="B11" i="17"/>
  <c r="D10" i="17"/>
  <c r="C10" i="17"/>
  <c r="B10" i="17"/>
  <c r="D9" i="17"/>
  <c r="C9" i="17"/>
  <c r="B9" i="17"/>
  <c r="A10" i="17"/>
  <c r="B23" i="15"/>
  <c r="B24" i="15" l="1"/>
  <c r="C11" i="15"/>
  <c r="D7" i="15" l="1"/>
  <c r="D10" i="15"/>
  <c r="A1" i="14"/>
  <c r="A1" i="8"/>
  <c r="A1" i="15"/>
  <c r="B6" i="17" l="1"/>
</calcChain>
</file>

<file path=xl/sharedStrings.xml><?xml version="1.0" encoding="utf-8"?>
<sst xmlns="http://schemas.openxmlformats.org/spreadsheetml/2006/main" count="62" uniqueCount="54">
  <si>
    <t>Item #</t>
  </si>
  <si>
    <t>Description</t>
  </si>
  <si>
    <t>Position</t>
  </si>
  <si>
    <t>Project Manager</t>
  </si>
  <si>
    <t>Systems Engineer</t>
  </si>
  <si>
    <t>Database Analyst</t>
  </si>
  <si>
    <t>If additional rows are needed, add above this row.</t>
  </si>
  <si>
    <t>Mobilization</t>
  </si>
  <si>
    <t>Training Plan</t>
  </si>
  <si>
    <t>Year 2 of Operations</t>
  </si>
  <si>
    <t>Year 3 of Operations</t>
  </si>
  <si>
    <t>Year 4 of Operations</t>
  </si>
  <si>
    <t>Check: Mobilization max of 10% of Total Initial Costs</t>
  </si>
  <si>
    <t>Form G</t>
  </si>
  <si>
    <t>Riverlink Collections</t>
  </si>
  <si>
    <t>Hourly Labor Rates (Fully Loaded) by Calendar Year</t>
  </si>
  <si>
    <t xml:space="preserve">Table 2. Initial Costs </t>
  </si>
  <si>
    <t>Initial Costs</t>
  </si>
  <si>
    <t>System Acceptance</t>
  </si>
  <si>
    <t>Price</t>
  </si>
  <si>
    <t>Standard Operating Procedures</t>
  </si>
  <si>
    <t>Year 1 of Collections</t>
  </si>
  <si>
    <t>Year 2 of Collections</t>
  </si>
  <si>
    <t>Year 3 of Collections</t>
  </si>
  <si>
    <t xml:space="preserve">Year 4 of Collections </t>
  </si>
  <si>
    <t>Table 4 - Labor Rates</t>
  </si>
  <si>
    <t>Finance and Operational Reporting Manager</t>
  </si>
  <si>
    <t>Technical/Solution Architect</t>
  </si>
  <si>
    <t>Quality Assurance/Testing Manager</t>
  </si>
  <si>
    <t>Training Manager</t>
  </si>
  <si>
    <t>Percent of Funds Collected</t>
  </si>
  <si>
    <t>Table 1. Summary of Costs</t>
  </si>
  <si>
    <t>Workforce Manager</t>
  </si>
  <si>
    <t>Planning</t>
  </si>
  <si>
    <t>Detailed Project Schedule</t>
  </si>
  <si>
    <t>The following table maps the items listed above to the deliverables described in Volume 1</t>
  </si>
  <si>
    <t>Check: System Acceptance minimum of 5% of Total Initial Costs</t>
  </si>
  <si>
    <t>Project Director</t>
  </si>
  <si>
    <t>Call Center Supervisor</t>
  </si>
  <si>
    <t>Customer Service Agent</t>
  </si>
  <si>
    <t xml:space="preserve">Software Programmer </t>
  </si>
  <si>
    <t>1</t>
  </si>
  <si>
    <t>2</t>
  </si>
  <si>
    <t>3</t>
  </si>
  <si>
    <t>4</t>
  </si>
  <si>
    <t>O&amp;M Costs</t>
  </si>
  <si>
    <t xml:space="preserve">Project Documentation </t>
  </si>
  <si>
    <t>Quality Assurance and Quality Control Plan</t>
  </si>
  <si>
    <t>Table 3. O&amp;M Costs</t>
  </si>
  <si>
    <t>Approved System Integration Test Plan &amp; Report</t>
  </si>
  <si>
    <t>O&amp;M Fee (Percent of Funds Collected)</t>
  </si>
  <si>
    <t>Scenario 1 - proposer receives 100% of placements</t>
  </si>
  <si>
    <t>Scenario 2 - proposer receives 40% to 99% of placements</t>
  </si>
  <si>
    <t>Scenario 3 - proposer receives less than 40% of placements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</si>
</sst>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D9E1F2"/>
        <bgColor rgb="FFD9E1F2"/>
      </patternFill>
    </fill>
    <fill>
      <patternFill patternType="solid">
        <fgColor rgb="FFD8D8D8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theme="2" tint="-0.14999847407452621"/>
        <bgColor rgb="FFE7E6E6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4"/>
    <xf numFmtId="9" fontId="10" fillId="0" borderId="0" applyFont="0" applyFill="0" applyBorder="0" applyAlignment="0" applyProtection="0"/>
  </cellStyleXfs>
  <cellXfs count="8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44" fontId="2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9" xfId="0" applyFont="1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8" xfId="0" applyFont="1" applyBorder="1"/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4" fontId="1" fillId="2" borderId="5" xfId="0" applyNumberFormat="1" applyFont="1" applyFill="1" applyBorder="1" applyAlignment="1"/>
    <xf numFmtId="44" fontId="1" fillId="2" borderId="24" xfId="0" applyNumberFormat="1" applyFont="1" applyFill="1" applyBorder="1" applyAlignment="1"/>
    <xf numFmtId="44" fontId="1" fillId="2" borderId="1" xfId="0" applyNumberFormat="1" applyFont="1" applyFill="1" applyBorder="1" applyAlignment="1"/>
    <xf numFmtId="44" fontId="1" fillId="2" borderId="16" xfId="0" applyNumberFormat="1" applyFont="1" applyFill="1" applyBorder="1" applyAlignment="1"/>
    <xf numFmtId="0" fontId="1" fillId="3" borderId="19" xfId="0" applyFont="1" applyFill="1" applyBorder="1" applyAlignment="1">
      <alignment horizontal="left"/>
    </xf>
    <xf numFmtId="44" fontId="1" fillId="2" borderId="3" xfId="0" applyNumberFormat="1" applyFont="1" applyFill="1" applyBorder="1"/>
    <xf numFmtId="44" fontId="1" fillId="2" borderId="25" xfId="0" applyNumberFormat="1" applyFont="1" applyFill="1" applyBorder="1"/>
    <xf numFmtId="44" fontId="1" fillId="4" borderId="21" xfId="0" applyNumberFormat="1" applyFont="1" applyFill="1" applyBorder="1"/>
    <xf numFmtId="44" fontId="1" fillId="4" borderId="22" xfId="0" applyNumberFormat="1" applyFont="1" applyFill="1" applyBorder="1"/>
    <xf numFmtId="0" fontId="1" fillId="0" borderId="0" xfId="0" applyFont="1" applyAlignment="1"/>
    <xf numFmtId="0" fontId="1" fillId="0" borderId="0" xfId="0" applyFont="1" applyAlignment="1"/>
    <xf numFmtId="0" fontId="1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/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6" borderId="33" xfId="0" applyFont="1" applyFill="1" applyBorder="1" applyAlignment="1"/>
    <xf numFmtId="0" fontId="1" fillId="6" borderId="30" xfId="0" applyFont="1" applyFill="1" applyBorder="1" applyAlignment="1"/>
    <xf numFmtId="49" fontId="1" fillId="0" borderId="4" xfId="0" applyNumberFormat="1" applyFont="1" applyFill="1" applyBorder="1" applyAlignment="1">
      <alignment horizontal="left" vertical="center"/>
    </xf>
    <xf numFmtId="0" fontId="1" fillId="6" borderId="16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/>
    </xf>
    <xf numFmtId="0" fontId="7" fillId="7" borderId="4" xfId="0" applyFont="1" applyFill="1" applyBorder="1" applyAlignment="1">
      <alignment vertical="center"/>
    </xf>
    <xf numFmtId="0" fontId="7" fillId="8" borderId="4" xfId="0" applyFont="1" applyFill="1" applyBorder="1" applyAlignment="1">
      <alignment vertical="center"/>
    </xf>
    <xf numFmtId="0" fontId="1" fillId="6" borderId="0" xfId="0" applyFont="1" applyFill="1" applyAlignment="1">
      <alignment wrapText="1"/>
    </xf>
    <xf numFmtId="0" fontId="7" fillId="7" borderId="4" xfId="0" applyFont="1" applyFill="1" applyBorder="1"/>
    <xf numFmtId="44" fontId="0" fillId="0" borderId="0" xfId="0" applyNumberFormat="1" applyFont="1" applyAlignment="1"/>
    <xf numFmtId="0" fontId="2" fillId="0" borderId="0" xfId="0" applyFont="1" applyAlignment="1"/>
    <xf numFmtId="0" fontId="1" fillId="0" borderId="0" xfId="0" applyFont="1" applyAlignment="1"/>
    <xf numFmtId="0" fontId="4" fillId="4" borderId="2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4" fontId="1" fillId="5" borderId="6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/>
    </xf>
    <xf numFmtId="0" fontId="8" fillId="0" borderId="28" xfId="0" applyFont="1" applyBorder="1"/>
    <xf numFmtId="49" fontId="1" fillId="0" borderId="26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4" xfId="0" applyFont="1" applyBorder="1" applyAlignment="1"/>
    <xf numFmtId="0" fontId="2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10" fontId="3" fillId="5" borderId="40" xfId="2" applyNumberFormat="1" applyFont="1" applyFill="1" applyBorder="1" applyAlignment="1"/>
    <xf numFmtId="10" fontId="1" fillId="5" borderId="40" xfId="2" applyNumberFormat="1" applyFont="1" applyFill="1" applyBorder="1" applyAlignment="1"/>
    <xf numFmtId="10" fontId="1" fillId="5" borderId="41" xfId="2" applyNumberFormat="1" applyFont="1" applyFill="1" applyBorder="1" applyAlignment="1"/>
    <xf numFmtId="10" fontId="3" fillId="5" borderId="37" xfId="2" applyNumberFormat="1" applyFont="1" applyFill="1" applyBorder="1" applyAlignment="1"/>
    <xf numFmtId="10" fontId="1" fillId="5" borderId="37" xfId="2" applyNumberFormat="1" applyFont="1" applyFill="1" applyBorder="1" applyAlignment="1"/>
    <xf numFmtId="10" fontId="1" fillId="5" borderId="38" xfId="2" applyNumberFormat="1" applyFont="1" applyFill="1" applyBorder="1" applyAlignment="1"/>
    <xf numFmtId="0" fontId="0" fillId="0" borderId="0" xfId="0"/>
    <xf numFmtId="0" fontId="2" fillId="0" borderId="12" xfId="0" applyFont="1" applyBorder="1"/>
    <xf numFmtId="0" fontId="0" fillId="0" borderId="0" xfId="0" applyAlignment="1">
      <alignment horizontal="left"/>
    </xf>
    <xf numFmtId="10" fontId="3" fillId="5" borderId="29" xfId="2" applyNumberFormat="1" applyFont="1" applyFill="1" applyBorder="1" applyAlignment="1"/>
    <xf numFmtId="10" fontId="1" fillId="5" borderId="29" xfId="2" applyNumberFormat="1" applyFont="1" applyFill="1" applyBorder="1" applyAlignment="1"/>
    <xf numFmtId="10" fontId="1" fillId="5" borderId="30" xfId="2" applyNumberFormat="1" applyFont="1" applyFill="1" applyBorder="1" applyAlignment="1"/>
    <xf numFmtId="0" fontId="3" fillId="0" borderId="39" xfId="0" applyFont="1" applyBorder="1" applyAlignment="1">
      <alignment horizontal="left" wrapText="1"/>
    </xf>
    <xf numFmtId="0" fontId="3" fillId="0" borderId="42" xfId="0" applyFont="1" applyBorder="1"/>
    <xf numFmtId="0" fontId="3" fillId="0" borderId="36" xfId="0" applyFont="1" applyBorder="1"/>
    <xf numFmtId="0" fontId="11" fillId="0" borderId="12" xfId="0" applyFont="1" applyBorder="1" applyAlignment="1">
      <alignment horizontal="center" wrapText="1"/>
    </xf>
    <xf numFmtId="10" fontId="3" fillId="0" borderId="0" xfId="2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43" fontId="2" fillId="0" borderId="1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 2" xfId="1" xr:uid="{A05C685D-FB14-40D4-BDA7-EDD304A54CE0}"/>
    <cellStyle name="Percent" xfId="2" builtinId="5"/>
  </cellStyles>
  <dxfs count="4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ulkey\AppData\Local\Microsoft\Windows\INetCache\Content.Outlook\UVLOS9KP\Collections_Form-G_Addendum_1_05202022_REDLIN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uerre\Desktop\Collections_Form%20G_new%20pric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ummary"/>
      <sheetName val="2 Initial Costs"/>
      <sheetName val="3 O&amp;M Costs"/>
      <sheetName val="4 Labor Rates"/>
    </sheetNames>
    <sheetDataSet>
      <sheetData sheetId="0"/>
      <sheetData sheetId="1"/>
      <sheetData sheetId="2">
        <row r="8">
          <cell r="A8" t="str">
            <v>Scenario 1 - proposer receives 100% of placements</v>
          </cell>
        </row>
        <row r="9">
          <cell r="A9" t="str">
            <v>Scenario 2 - proposer receives 40% to 99% of placements</v>
          </cell>
        </row>
        <row r="10">
          <cell r="A10" t="str">
            <v>Scenario 3 - proposer receives less than 40% of placements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ummary"/>
      <sheetName val="2 Initial Costs"/>
      <sheetName val="3 O&amp;M Costs"/>
      <sheetName val="4 Labor Rates"/>
    </sheetNames>
    <sheetDataSet>
      <sheetData sheetId="0"/>
      <sheetData sheetId="1"/>
      <sheetData sheetId="2">
        <row r="7">
          <cell r="B7" t="str">
            <v>Year 1 of Collections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B1980-9952-47FB-B448-894DB6701455}">
  <dimension ref="A1:X13"/>
  <sheetViews>
    <sheetView tabSelected="1" zoomScale="120" zoomScaleNormal="120" workbookViewId="0">
      <selection activeCell="B8" sqref="B8:D8"/>
    </sheetView>
  </sheetViews>
  <sheetFormatPr defaultRowHeight="14.25" x14ac:dyDescent="0.2"/>
  <cols>
    <col min="1" max="1" width="19.125" customWidth="1"/>
    <col min="2" max="2" width="20.75" bestFit="1" customWidth="1"/>
    <col min="3" max="3" width="21.875" bestFit="1" customWidth="1"/>
    <col min="4" max="4" width="21" customWidth="1"/>
  </cols>
  <sheetData>
    <row r="1" spans="1:24" s="48" customFormat="1" ht="15" customHeight="1" x14ac:dyDescent="0.25">
      <c r="A1" s="44" t="s">
        <v>14</v>
      </c>
    </row>
    <row r="2" spans="1:24" s="45" customFormat="1" ht="15" customHeight="1" x14ac:dyDescent="0.25">
      <c r="A2" s="44" t="s">
        <v>13</v>
      </c>
    </row>
    <row r="3" spans="1:24" s="45" customFormat="1" ht="12.75" customHeight="1" x14ac:dyDescent="0.2">
      <c r="A3" s="48" t="s">
        <v>31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45" customFormat="1" ht="12.75" customHeight="1" x14ac:dyDescent="0.2">
      <c r="A4" s="4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6" spans="1:24" ht="15" x14ac:dyDescent="0.25">
      <c r="A6" s="44" t="s">
        <v>17</v>
      </c>
      <c r="B6" s="43">
        <f>'2 Initial Costs'!C11</f>
        <v>0</v>
      </c>
    </row>
    <row r="7" spans="1:24" x14ac:dyDescent="0.2">
      <c r="B7" s="43"/>
    </row>
    <row r="8" spans="1:24" ht="15" customHeight="1" x14ac:dyDescent="0.25">
      <c r="A8" s="67"/>
      <c r="B8" s="79" t="s">
        <v>30</v>
      </c>
      <c r="C8" s="79"/>
      <c r="D8" s="79"/>
    </row>
    <row r="9" spans="1:24" ht="45" x14ac:dyDescent="0.25">
      <c r="A9" s="68" t="s">
        <v>45</v>
      </c>
      <c r="B9" s="76" t="str">
        <f>'[1]3 O&amp;M Costs'!A8</f>
        <v>Scenario 1 - proposer receives 100% of placements</v>
      </c>
      <c r="C9" s="76" t="str">
        <f>'[1]3 O&amp;M Costs'!A9</f>
        <v>Scenario 2 - proposer receives 40% to 99% of placements</v>
      </c>
      <c r="D9" s="76" t="str">
        <f>'[1]3 O&amp;M Costs'!A10</f>
        <v>Scenario 3 - proposer receives less than 40% of placements</v>
      </c>
    </row>
    <row r="10" spans="1:24" x14ac:dyDescent="0.2">
      <c r="A10" s="69" t="str">
        <f>'[2]3 O&amp;M Costs'!B7</f>
        <v>Year 1 of Collections</v>
      </c>
      <c r="B10" s="77">
        <f>'[1]3 O&amp;M Costs'!B8</f>
        <v>0</v>
      </c>
      <c r="C10" s="78">
        <f>'[1]3 O&amp;M Costs'!B9</f>
        <v>0</v>
      </c>
      <c r="D10" s="78">
        <f>'[1]3 O&amp;M Costs'!C10</f>
        <v>0</v>
      </c>
    </row>
    <row r="11" spans="1:24" x14ac:dyDescent="0.2">
      <c r="A11" s="69" t="s">
        <v>9</v>
      </c>
      <c r="B11" s="77">
        <f>'[1]3 O&amp;M Costs'!C8</f>
        <v>0</v>
      </c>
      <c r="C11" s="78">
        <f>'[1]3 O&amp;M Costs'!C9</f>
        <v>0</v>
      </c>
      <c r="D11" s="78">
        <f>'[1]3 O&amp;M Costs'!D10</f>
        <v>0</v>
      </c>
    </row>
    <row r="12" spans="1:24" x14ac:dyDescent="0.2">
      <c r="A12" s="69" t="s">
        <v>10</v>
      </c>
      <c r="B12" s="77">
        <f>'[1]3 O&amp;M Costs'!D8</f>
        <v>0</v>
      </c>
      <c r="C12" s="78">
        <f>'[1]3 O&amp;M Costs'!D9</f>
        <v>0</v>
      </c>
      <c r="D12" s="78">
        <f>'[1]3 O&amp;M Costs'!E10</f>
        <v>0</v>
      </c>
    </row>
    <row r="13" spans="1:24" x14ac:dyDescent="0.2">
      <c r="A13" s="69" t="s">
        <v>11</v>
      </c>
      <c r="B13" s="77">
        <f>'[1]3 O&amp;M Costs'!E8</f>
        <v>0</v>
      </c>
      <c r="C13" s="78">
        <f>'[1]3 O&amp;M Costs'!E9</f>
        <v>0</v>
      </c>
      <c r="D13" s="78">
        <f>'[1]3 O&amp;M Costs'!F10</f>
        <v>0</v>
      </c>
    </row>
  </sheetData>
  <mergeCells count="1">
    <mergeCell ref="B8:D8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8FB72-08B6-4966-9355-08F8F56B453B}">
  <dimension ref="A1:U24"/>
  <sheetViews>
    <sheetView zoomScale="120" zoomScaleNormal="120" workbookViewId="0">
      <selection activeCell="B27" sqref="B27"/>
    </sheetView>
  </sheetViews>
  <sheetFormatPr defaultRowHeight="14.25" x14ac:dyDescent="0.2"/>
  <cols>
    <col min="1" max="1" width="7.875" style="1" customWidth="1"/>
    <col min="2" max="2" width="52" style="1" bestFit="1" customWidth="1"/>
    <col min="3" max="3" width="14.75" style="1" customWidth="1"/>
    <col min="4" max="16384" width="9" style="1"/>
  </cols>
  <sheetData>
    <row r="1" spans="1:21" s="48" customFormat="1" ht="15" customHeight="1" x14ac:dyDescent="0.25">
      <c r="A1" s="44" t="str">
        <f>'1 Summary'!A1</f>
        <v>Riverlink Collections</v>
      </c>
    </row>
    <row r="2" spans="1:21" s="45" customFormat="1" ht="15" customHeight="1" x14ac:dyDescent="0.25">
      <c r="A2" s="44" t="s">
        <v>13</v>
      </c>
    </row>
    <row r="3" spans="1:21" s="45" customFormat="1" ht="12.75" customHeight="1" x14ac:dyDescent="0.2">
      <c r="A3" s="48" t="s">
        <v>16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47" customFormat="1" ht="15" x14ac:dyDescent="0.25">
      <c r="A4" s="57"/>
      <c r="B4" s="57"/>
      <c r="C4" s="57"/>
    </row>
    <row r="5" spans="1:21" ht="15" thickBot="1" x14ac:dyDescent="0.25"/>
    <row r="6" spans="1:21" s="2" customFormat="1" ht="15.75" thickBot="1" x14ac:dyDescent="0.25">
      <c r="A6" s="6" t="s">
        <v>0</v>
      </c>
      <c r="B6" s="7" t="s">
        <v>1</v>
      </c>
      <c r="C6" s="30" t="s">
        <v>19</v>
      </c>
    </row>
    <row r="7" spans="1:21" s="2" customFormat="1" x14ac:dyDescent="0.2">
      <c r="A7" s="52" t="s">
        <v>41</v>
      </c>
      <c r="B7" s="28" t="s">
        <v>7</v>
      </c>
      <c r="C7" s="49"/>
      <c r="D7" s="38" t="str">
        <f>IF(C7="","OK",IF(C7/C11&lt;=0.1,"OK","ERROR"))</f>
        <v>OK</v>
      </c>
      <c r="E7" s="40" t="s">
        <v>12</v>
      </c>
      <c r="F7" s="41"/>
      <c r="G7" s="41"/>
      <c r="H7" s="41"/>
      <c r="I7" s="41"/>
    </row>
    <row r="8" spans="1:21" s="2" customFormat="1" x14ac:dyDescent="0.2">
      <c r="A8" s="53" t="s">
        <v>42</v>
      </c>
      <c r="B8" s="29" t="s">
        <v>33</v>
      </c>
      <c r="C8" s="49"/>
    </row>
    <row r="9" spans="1:21" s="2" customFormat="1" x14ac:dyDescent="0.2">
      <c r="A9" s="53" t="s">
        <v>43</v>
      </c>
      <c r="B9" s="29" t="s">
        <v>49</v>
      </c>
      <c r="C9" s="49"/>
    </row>
    <row r="10" spans="1:21" s="2" customFormat="1" ht="15" thickBot="1" x14ac:dyDescent="0.25">
      <c r="A10" s="53" t="s">
        <v>44</v>
      </c>
      <c r="B10" s="29" t="s">
        <v>18</v>
      </c>
      <c r="C10" s="49"/>
      <c r="D10" s="38" t="str">
        <f>IF(C10=0,"ERROR",IF(C10/C11&gt;=0.05,"OK","ERROR"))</f>
        <v>ERROR</v>
      </c>
      <c r="E10" s="39" t="s">
        <v>36</v>
      </c>
      <c r="F10" s="42"/>
      <c r="G10" s="42"/>
      <c r="H10" s="42"/>
      <c r="I10" s="42"/>
      <c r="J10" s="42"/>
    </row>
    <row r="11" spans="1:21" ht="15.75" thickBot="1" x14ac:dyDescent="0.25">
      <c r="A11" s="4"/>
      <c r="B11" s="5"/>
      <c r="C11" s="3">
        <f>SUM(C7:C10)</f>
        <v>0</v>
      </c>
    </row>
    <row r="13" spans="1:21" s="26" customFormat="1" x14ac:dyDescent="0.2">
      <c r="A13" s="36" t="s">
        <v>35</v>
      </c>
    </row>
    <row r="14" spans="1:21" ht="15" thickBot="1" x14ac:dyDescent="0.25"/>
    <row r="15" spans="1:21" s="2" customFormat="1" ht="31.5" customHeight="1" thickBot="1" x14ac:dyDescent="0.25">
      <c r="A15" s="32" t="s">
        <v>0</v>
      </c>
      <c r="B15" s="33" t="s">
        <v>1</v>
      </c>
      <c r="C15" s="26"/>
    </row>
    <row r="16" spans="1:21" x14ac:dyDescent="0.2">
      <c r="A16" s="54">
        <v>1</v>
      </c>
      <c r="B16" s="34" t="s">
        <v>7</v>
      </c>
    </row>
    <row r="17" spans="1:2" x14ac:dyDescent="0.2">
      <c r="A17" s="55">
        <v>2</v>
      </c>
      <c r="B17" s="35" t="s">
        <v>33</v>
      </c>
    </row>
    <row r="18" spans="1:2" x14ac:dyDescent="0.2">
      <c r="A18" s="56">
        <v>2.1</v>
      </c>
      <c r="B18" s="31" t="s">
        <v>34</v>
      </c>
    </row>
    <row r="19" spans="1:2" s="45" customFormat="1" x14ac:dyDescent="0.2">
      <c r="A19" s="56">
        <v>2.2000000000000002</v>
      </c>
      <c r="B19" s="31" t="s">
        <v>46</v>
      </c>
    </row>
    <row r="20" spans="1:2" s="45" customFormat="1" x14ac:dyDescent="0.2">
      <c r="A20" s="56">
        <v>2.2999999999999998</v>
      </c>
      <c r="B20" s="31" t="s">
        <v>8</v>
      </c>
    </row>
    <row r="21" spans="1:2" x14ac:dyDescent="0.2">
      <c r="A21" s="56">
        <v>2.4</v>
      </c>
      <c r="B21" s="31" t="s">
        <v>20</v>
      </c>
    </row>
    <row r="22" spans="1:2" s="45" customFormat="1" x14ac:dyDescent="0.2">
      <c r="A22" s="56">
        <v>2.5</v>
      </c>
      <c r="B22" s="31" t="s">
        <v>47</v>
      </c>
    </row>
    <row r="23" spans="1:2" x14ac:dyDescent="0.2">
      <c r="A23" s="55">
        <v>3</v>
      </c>
      <c r="B23" s="35" t="str">
        <f>B9</f>
        <v>Approved System Integration Test Plan &amp; Report</v>
      </c>
    </row>
    <row r="24" spans="1:2" s="26" customFormat="1" x14ac:dyDescent="0.2">
      <c r="A24" s="55">
        <v>4</v>
      </c>
      <c r="B24" s="37" t="str">
        <f>B10</f>
        <v>System Acceptance</v>
      </c>
    </row>
  </sheetData>
  <phoneticPr fontId="5" type="noConversion"/>
  <conditionalFormatting sqref="D7">
    <cfRule type="containsText" dxfId="3" priority="3" operator="containsText" text="ERROR">
      <formula>NOT(ISERROR(SEARCH(("ERROR"),(D7))))</formula>
    </cfRule>
  </conditionalFormatting>
  <conditionalFormatting sqref="D7">
    <cfRule type="containsText" dxfId="2" priority="4" operator="containsText" text="OK">
      <formula>NOT(ISERROR(SEARCH(("OK"),(D7))))</formula>
    </cfRule>
  </conditionalFormatting>
  <conditionalFormatting sqref="D10">
    <cfRule type="containsText" dxfId="1" priority="1" operator="containsText" text="ERROR">
      <formula>NOT(ISERROR(SEARCH(("ERROR"),(D10))))</formula>
    </cfRule>
  </conditionalFormatting>
  <conditionalFormatting sqref="D10">
    <cfRule type="containsText" dxfId="0" priority="2" operator="containsText" text="OK">
      <formula>NOT(ISERROR(SEARCH(("OK"),(D10))))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981"/>
  <sheetViews>
    <sheetView zoomScale="120" zoomScaleNormal="120" workbookViewId="0">
      <selection activeCell="A12" sqref="A12"/>
    </sheetView>
  </sheetViews>
  <sheetFormatPr defaultColWidth="12.625" defaultRowHeight="15" customHeight="1" x14ac:dyDescent="0.2"/>
  <cols>
    <col min="1" max="1" width="53" style="1" bestFit="1" customWidth="1"/>
    <col min="2" max="5" width="15.5" style="1" customWidth="1"/>
    <col min="6" max="19" width="7.75" style="1" customWidth="1"/>
    <col min="20" max="16384" width="12.625" style="1"/>
  </cols>
  <sheetData>
    <row r="1" spans="1:19" s="45" customFormat="1" ht="15" customHeight="1" x14ac:dyDescent="0.25">
      <c r="A1" s="44" t="str">
        <f>'1 Summary'!A1</f>
        <v>Riverlink Collections</v>
      </c>
    </row>
    <row r="2" spans="1:19" s="45" customFormat="1" ht="15" customHeight="1" x14ac:dyDescent="0.25">
      <c r="A2" s="44" t="s">
        <v>13</v>
      </c>
    </row>
    <row r="3" spans="1:19" s="45" customFormat="1" ht="15" customHeight="1" x14ac:dyDescent="0.25">
      <c r="A3" s="44" t="s">
        <v>48</v>
      </c>
    </row>
    <row r="4" spans="1:19" ht="14.25" x14ac:dyDescent="0.2">
      <c r="B4" s="45"/>
      <c r="C4" s="45"/>
      <c r="D4" s="45"/>
      <c r="E4" s="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5">
      <c r="A6" s="11"/>
      <c r="B6" s="80" t="s">
        <v>50</v>
      </c>
      <c r="C6" s="81"/>
      <c r="D6" s="81"/>
      <c r="E6" s="8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1.5" customHeight="1" thickBot="1" x14ac:dyDescent="0.3">
      <c r="A7" s="58" t="s">
        <v>1</v>
      </c>
      <c r="B7" s="59" t="s">
        <v>21</v>
      </c>
      <c r="C7" s="59" t="s">
        <v>22</v>
      </c>
      <c r="D7" s="59" t="s">
        <v>23</v>
      </c>
      <c r="E7" s="60" t="s">
        <v>24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4.25" x14ac:dyDescent="0.2">
      <c r="A8" s="73" t="s">
        <v>51</v>
      </c>
      <c r="B8" s="61"/>
      <c r="C8" s="62"/>
      <c r="D8" s="62"/>
      <c r="E8" s="6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45" customFormat="1" ht="14.25" x14ac:dyDescent="0.2">
      <c r="A9" s="74" t="s">
        <v>52</v>
      </c>
      <c r="B9" s="70"/>
      <c r="C9" s="71"/>
      <c r="D9" s="71"/>
      <c r="E9" s="7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thickBot="1" x14ac:dyDescent="0.25">
      <c r="A10" s="75" t="s">
        <v>53</v>
      </c>
      <c r="B10" s="64"/>
      <c r="C10" s="65"/>
      <c r="D10" s="65"/>
      <c r="E10" s="6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4.25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4.25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4.25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4.25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4.25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4.25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2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4.2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4.2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4.2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4.2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4.2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4.2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4.2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2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4.2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2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4.2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4.2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4.2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4.2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4.2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4.2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4.2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4.2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4.2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4.2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4.2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4.2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4.2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4.2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4.2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4.2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4.2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4.2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4.2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4.2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4.2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4.2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4.2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4.2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4.2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4.2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4.2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4.2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4.2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4.2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4.2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4.2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4.2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4.2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4.2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4.2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4.2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4.2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4.2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4.2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4.2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4.2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4.2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4.2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4.2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4.2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4.2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4.2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4.2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4.2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4.2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4.2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4.2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14.2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4.2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4.2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4.2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4.2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4.2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4.2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4.2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4.2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4.2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4.2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4.2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4.2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4.2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4.2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4.2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4.2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4.2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4.2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4.2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4.2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4.2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2.7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2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2.7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2.7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2.7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2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2.7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2.7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2.7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2.7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2.7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2.7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2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2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2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2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2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2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2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2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2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2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12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2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12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2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2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12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2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2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2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2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12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2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12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12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12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12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12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2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2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12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12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12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12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12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12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12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2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12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12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12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12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12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12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12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12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12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12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12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2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2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12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2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2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12.7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2.7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12.7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2.7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2.7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12.7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12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12.7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12.7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12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12.7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12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12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12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12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12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12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12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12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12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12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12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12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12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12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12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12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12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12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12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12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12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12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12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12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12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12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12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12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12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12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12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12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12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12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12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12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12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12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12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12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12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12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12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12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12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12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12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12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12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12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12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12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12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12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12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12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12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12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12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12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12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12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12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12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12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12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12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12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12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12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12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12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12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12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12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12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12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12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12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12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12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12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12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12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12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12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12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12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12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12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12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12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12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12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12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12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12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12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12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12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12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12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12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12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12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12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12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12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12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12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12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12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12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12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12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12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12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12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12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12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12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12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12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12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12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12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12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12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12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12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12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12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12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12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12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12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12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12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12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12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12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12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12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12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12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12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12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12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12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12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12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12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12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12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12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12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12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12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12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12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12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12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12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12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12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12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12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12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12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12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12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12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12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12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12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12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12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12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12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12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12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12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12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12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12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12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12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12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12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12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12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12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12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12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12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12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12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12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12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12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12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12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12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12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12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12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12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12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12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12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12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12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12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12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12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12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12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12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12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12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12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12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12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12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2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2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12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2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12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12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2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12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12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12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12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12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12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12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12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12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2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12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12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2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12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12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12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12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12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12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12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12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12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2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2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12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12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12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12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12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12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12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2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2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12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12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12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12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12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12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12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12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12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12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12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12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12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12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12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12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12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12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12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12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12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12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12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12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12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12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12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12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12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12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12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12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12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12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12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12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12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12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12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12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12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12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12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12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12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12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12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12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12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12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12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12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12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12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12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12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12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12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12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12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12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12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12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12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12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12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12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12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12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12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12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12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12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12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12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12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12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12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12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12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12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12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12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12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12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12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12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12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12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12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12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12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12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12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12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12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12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12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12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12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12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12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12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12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12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12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12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12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12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12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12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12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12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12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12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12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12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12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12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12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12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12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12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12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12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12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12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12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12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12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12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12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12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12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12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12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12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12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12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12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12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12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12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12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12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12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12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12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12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12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12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12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12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12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12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12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12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12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12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12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12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12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12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12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12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12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12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12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12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12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12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12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12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12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12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12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12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12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12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12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12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12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12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12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12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12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12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12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12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12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12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12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12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12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12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12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12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12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12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12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12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12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12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12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12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12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12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12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12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12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12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12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12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12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12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12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12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12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12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12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12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12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12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12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12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12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12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12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12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12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12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12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12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12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12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12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12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12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12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12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12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12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12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12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12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12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12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12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12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12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12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12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12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12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12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12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12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12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12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12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12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12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12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12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12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12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12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12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12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12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12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12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12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12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12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12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12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12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12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12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12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12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12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12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12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12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12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12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12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12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12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12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12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12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12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12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12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12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12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12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12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12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12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12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12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12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12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12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12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12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12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12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12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12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12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12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12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12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12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12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12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12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12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12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12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12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12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12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12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12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12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12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12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12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12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12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12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12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12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12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12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12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12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12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12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12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12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12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12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12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12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12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12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12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12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12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12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12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12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12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12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12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12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12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12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12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12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12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12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12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12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12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12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12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12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12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12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12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12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12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12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12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12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12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12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12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12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12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12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12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12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12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12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12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12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12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12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12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12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12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12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12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12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12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12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12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12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12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12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12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12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12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12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12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12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12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12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12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12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12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12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12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12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12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12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12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12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12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12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12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12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12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12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12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12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12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12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12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12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12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12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12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12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12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12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12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12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12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12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12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12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12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12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12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12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12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12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12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12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12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12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12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12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12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12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12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12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12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12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12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12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12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12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12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12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12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12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12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12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12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12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12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12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 ht="12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 ht="12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 ht="12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 ht="12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 ht="12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 ht="12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 ht="12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 ht="12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 ht="12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 ht="12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 ht="12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 ht="12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 ht="12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 ht="12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 ht="12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 ht="12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 ht="12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 ht="12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 ht="12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 ht="12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 ht="12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 ht="12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 ht="12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 ht="12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 ht="12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 ht="12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 ht="12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 ht="12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 ht="12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 ht="12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 ht="12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 ht="12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 ht="12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 ht="12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12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 ht="12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 ht="12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 ht="12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 ht="12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 ht="12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 ht="12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 ht="12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 ht="12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 ht="12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 ht="12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 ht="12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 ht="12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 ht="12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1:19" ht="12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1:19" ht="12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1:19" ht="12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1:19" ht="12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1:19" ht="12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1:19" ht="12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1:19" ht="12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1:19" ht="12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</sheetData>
  <mergeCells count="1">
    <mergeCell ref="B6:E6"/>
  </mergeCells>
  <printOptions horizontalCentered="1"/>
  <pageMargins left="0.45" right="0.45" top="0.75" bottom="0.75" header="0" footer="0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988"/>
  <sheetViews>
    <sheetView zoomScale="120" zoomScaleNormal="120" workbookViewId="0">
      <selection activeCell="G35" sqref="G35"/>
    </sheetView>
  </sheetViews>
  <sheetFormatPr defaultColWidth="12.625" defaultRowHeight="15" customHeight="1" x14ac:dyDescent="0.2"/>
  <cols>
    <col min="1" max="1" width="44.375" style="8" customWidth="1"/>
    <col min="2" max="5" width="11.75" style="8" customWidth="1"/>
    <col min="6" max="18" width="8" style="8" customWidth="1"/>
    <col min="19" max="16384" width="12.625" style="8"/>
  </cols>
  <sheetData>
    <row r="1" spans="1:18" s="48" customFormat="1" ht="15" customHeight="1" x14ac:dyDescent="0.25">
      <c r="A1" s="44" t="str">
        <f>'1 Summary'!A1</f>
        <v>Riverlink Collections</v>
      </c>
    </row>
    <row r="2" spans="1:18" s="45" customFormat="1" ht="15" customHeight="1" x14ac:dyDescent="0.25">
      <c r="A2" s="44" t="s">
        <v>13</v>
      </c>
    </row>
    <row r="3" spans="1:18" ht="12.75" customHeight="1" x14ac:dyDescent="0.2">
      <c r="A3" s="48" t="s">
        <v>25</v>
      </c>
      <c r="B3" s="45"/>
      <c r="C3" s="45"/>
      <c r="D3" s="45"/>
      <c r="E3" s="4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 customHeight="1" x14ac:dyDescent="0.2">
      <c r="A4" s="48"/>
      <c r="B4" s="45"/>
      <c r="C4" s="45"/>
      <c r="D4" s="45"/>
      <c r="E4" s="4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customHeight="1" x14ac:dyDescent="0.2">
      <c r="A6" s="13"/>
      <c r="B6" s="83" t="s">
        <v>15</v>
      </c>
      <c r="C6" s="81"/>
      <c r="D6" s="81"/>
      <c r="E6" s="8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customHeight="1" x14ac:dyDescent="0.2">
      <c r="A7" s="14" t="s">
        <v>2</v>
      </c>
      <c r="B7" s="15">
        <v>2023</v>
      </c>
      <c r="C7" s="15">
        <v>2024</v>
      </c>
      <c r="D7" s="15">
        <v>2025</v>
      </c>
      <c r="E7" s="16">
        <v>2026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2.75" customHeight="1" x14ac:dyDescent="0.2">
      <c r="A8" s="50" t="s">
        <v>37</v>
      </c>
      <c r="B8" s="17"/>
      <c r="C8" s="17"/>
      <c r="D8" s="17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.75" customHeight="1" x14ac:dyDescent="0.2">
      <c r="A9" s="50" t="s">
        <v>3</v>
      </c>
      <c r="B9" s="19"/>
      <c r="C9" s="19"/>
      <c r="D9" s="19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45" customFormat="1" ht="12.75" customHeight="1" x14ac:dyDescent="0.2">
      <c r="A10" s="50" t="s">
        <v>32</v>
      </c>
      <c r="B10" s="19"/>
      <c r="C10" s="19"/>
      <c r="D10" s="19"/>
      <c r="E10" s="2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 customHeight="1" x14ac:dyDescent="0.2">
      <c r="A11" s="50" t="s">
        <v>29</v>
      </c>
      <c r="B11" s="19"/>
      <c r="C11" s="19"/>
      <c r="D11" s="19"/>
      <c r="E11" s="2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45" customFormat="1" ht="12.75" customHeight="1" x14ac:dyDescent="0.2">
      <c r="A12" s="50" t="s">
        <v>27</v>
      </c>
      <c r="B12" s="19"/>
      <c r="C12" s="19"/>
      <c r="D12" s="19"/>
      <c r="E12" s="2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2.75" customHeight="1" x14ac:dyDescent="0.2">
      <c r="A13" s="50" t="s">
        <v>28</v>
      </c>
      <c r="B13" s="19"/>
      <c r="C13" s="19"/>
      <c r="D13" s="19"/>
      <c r="E13" s="2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45" customFormat="1" ht="12.75" customHeight="1" x14ac:dyDescent="0.2">
      <c r="A14" s="50" t="s">
        <v>38</v>
      </c>
      <c r="B14" s="19"/>
      <c r="C14" s="19"/>
      <c r="D14" s="19"/>
      <c r="E14" s="2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45" customFormat="1" ht="12.75" customHeight="1" x14ac:dyDescent="0.2">
      <c r="A15" s="50" t="s">
        <v>39</v>
      </c>
      <c r="B15" s="19"/>
      <c r="C15" s="19"/>
      <c r="D15" s="19"/>
      <c r="E15" s="2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2.75" customHeight="1" x14ac:dyDescent="0.2">
      <c r="A16" s="50" t="s">
        <v>26</v>
      </c>
      <c r="B16" s="19"/>
      <c r="C16" s="19"/>
      <c r="D16" s="19"/>
      <c r="E16" s="2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2.75" customHeight="1" x14ac:dyDescent="0.2">
      <c r="A17" s="50" t="s">
        <v>4</v>
      </c>
      <c r="B17" s="19"/>
      <c r="C17" s="19"/>
      <c r="D17" s="19"/>
      <c r="E17" s="2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 customHeight="1" x14ac:dyDescent="0.2">
      <c r="A18" s="50" t="s">
        <v>5</v>
      </c>
      <c r="B18" s="19"/>
      <c r="C18" s="19"/>
      <c r="D18" s="19"/>
      <c r="E18" s="2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2.75" customHeight="1" x14ac:dyDescent="0.2">
      <c r="A19" s="51" t="s">
        <v>40</v>
      </c>
      <c r="B19" s="19"/>
      <c r="C19" s="19"/>
      <c r="D19" s="19"/>
      <c r="E19" s="2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27" customFormat="1" ht="12.75" customHeight="1" x14ac:dyDescent="0.2">
      <c r="A20" s="21"/>
      <c r="B20" s="19"/>
      <c r="C20" s="19"/>
      <c r="D20" s="19"/>
      <c r="E20" s="2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27" customFormat="1" ht="12.75" customHeight="1" x14ac:dyDescent="0.2">
      <c r="A21" s="21"/>
      <c r="B21" s="19"/>
      <c r="C21" s="19"/>
      <c r="D21" s="19"/>
      <c r="E21" s="20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27" customFormat="1" ht="12.75" customHeight="1" x14ac:dyDescent="0.2">
      <c r="A22" s="21"/>
      <c r="B22" s="19"/>
      <c r="C22" s="19"/>
      <c r="D22" s="19"/>
      <c r="E22" s="2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27" customFormat="1" ht="12.75" customHeight="1" x14ac:dyDescent="0.2">
      <c r="A23" s="21"/>
      <c r="B23" s="19"/>
      <c r="C23" s="19"/>
      <c r="D23" s="19"/>
      <c r="E23" s="2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2.75" customHeight="1" x14ac:dyDescent="0.2">
      <c r="A24" s="21"/>
      <c r="B24" s="19"/>
      <c r="C24" s="19"/>
      <c r="D24" s="19"/>
      <c r="E24" s="2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2.75" customHeight="1" x14ac:dyDescent="0.2">
      <c r="A25" s="21"/>
      <c r="B25" s="19"/>
      <c r="C25" s="19"/>
      <c r="D25" s="19"/>
      <c r="E25" s="2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2.75" customHeight="1" x14ac:dyDescent="0.2">
      <c r="A26" s="21"/>
      <c r="B26" s="19"/>
      <c r="C26" s="19"/>
      <c r="D26" s="19"/>
      <c r="E26" s="2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2.75" customHeight="1" x14ac:dyDescent="0.2">
      <c r="A27" s="21"/>
      <c r="B27" s="19"/>
      <c r="C27" s="19"/>
      <c r="D27" s="19"/>
      <c r="E27" s="2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2.75" customHeight="1" x14ac:dyDescent="0.2">
      <c r="A28" s="21"/>
      <c r="B28" s="22"/>
      <c r="C28" s="22"/>
      <c r="D28" s="22"/>
      <c r="E28" s="2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2.75" customHeight="1" x14ac:dyDescent="0.2">
      <c r="A29" s="46" t="s">
        <v>6</v>
      </c>
      <c r="B29" s="24"/>
      <c r="C29" s="24"/>
      <c r="D29" s="24"/>
      <c r="E29" s="2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2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2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2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2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2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2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2.7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12.7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12.7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12.7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12.7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12.7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12.7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12.7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12.7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.7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12.7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2.7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12.7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2.7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12.7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2.7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12.7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12.7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12.7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12.7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12.7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12.7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2.7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12.7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t="12.7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12.7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12.7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12.7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12.7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2.7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2.7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12.7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2.7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2.7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2.7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2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2.7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2.7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2.7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2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2.7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12.7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2.7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12.7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12.7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2.7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2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12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12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2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2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12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2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2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12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2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2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2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12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12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12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2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2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2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2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2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2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2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2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2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2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2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2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2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2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2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2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2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2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2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2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2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12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2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12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12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12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2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2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2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2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2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2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2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2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2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2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2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2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2.7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2.7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2.7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2.7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2.7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2.7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2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2.7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2.7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2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2.7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2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2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2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2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2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2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12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2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12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2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2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12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12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ht="12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12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ht="12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ht="12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ht="12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ht="12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12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12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12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12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ht="12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2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ht="12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ht="12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12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12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ht="12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ht="12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ht="12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2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2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12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ht="12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ht="12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ht="12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ht="12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ht="12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ht="12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ht="12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12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ht="12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12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2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ht="12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ht="12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ht="12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ht="12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12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ht="12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12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12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ht="12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ht="12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ht="12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ht="12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ht="12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ht="12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ht="12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2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ht="12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12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ht="12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ht="12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ht="12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12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ht="12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ht="12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2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2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12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12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ht="12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ht="12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ht="12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ht="12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12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ht="12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ht="12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ht="12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12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ht="12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ht="12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ht="12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12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12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12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ht="12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ht="12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ht="12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ht="12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2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12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12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1:18" ht="12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ht="12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2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2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2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ht="12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ht="12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ht="12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18" ht="12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2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18" ht="12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2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2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2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2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ht="12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ht="12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1:18" ht="12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ht="12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ht="12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12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1:18" ht="12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1:18" ht="12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1:18" ht="12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1:18" ht="12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1:18" ht="12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1:18" ht="12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1:18" ht="12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1:18" ht="12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1:18" ht="12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1:18" ht="12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1:18" ht="12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8" ht="12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1:18" ht="12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1:18" ht="12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18" ht="12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spans="1:18" ht="12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1:18" ht="12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8" ht="12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ht="12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1:18" ht="12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8" ht="12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12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1:18" ht="12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8" ht="12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8" ht="12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ht="12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1:18" ht="12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1:18" ht="12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2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2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1:18" ht="12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1:18" ht="12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1:18" ht="12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ht="12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ht="12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ht="12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ht="12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1:18" ht="12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1:18" ht="12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ht="12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1:18" ht="12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ht="12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ht="12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12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ht="12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1:18" ht="12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1:18" ht="12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1:18" ht="12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1:18" ht="12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1:18" ht="12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1:18" ht="12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1:18" ht="12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1:18" ht="12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ht="12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1:18" ht="12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1:18" ht="12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ht="12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ht="12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ht="12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ht="12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ht="12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spans="1:18" ht="12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ht="12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1:18" ht="12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ht="12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12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2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2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1:18" ht="12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1:18" ht="12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ht="12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spans="1:18" ht="12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1:18" ht="12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1:18" ht="12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1:18" ht="12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1:18" ht="12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ht="12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spans="1:18" ht="12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12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12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ht="12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1:18" ht="12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ht="12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spans="1:18" ht="12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ht="12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ht="12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ht="12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12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1:18" ht="12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spans="1:18" ht="12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spans="1:18" ht="12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spans="1:18" ht="12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1:18" ht="12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spans="1:18" ht="12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1:18" ht="12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spans="1:18" ht="12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1:18" ht="12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spans="1:18" ht="12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1:18" ht="12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spans="1:18" ht="12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1:18" ht="12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spans="1:18" ht="12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1:18" ht="12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ht="12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2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2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ht="12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ht="12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ht="12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12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ht="12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ht="12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ht="12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ht="12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1:18" ht="12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1:18" ht="12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1:18" ht="12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8" ht="12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1:18" ht="12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1:18" ht="12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1:18" ht="12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1:18" ht="12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1:18" ht="12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1:18" ht="12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1:18" ht="12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ht="12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ht="12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1:18" ht="12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ht="12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1:18" ht="12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1:18" ht="12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12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ht="12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1:18" ht="12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8" ht="12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spans="1:18" ht="12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1:18" ht="12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spans="1:18" ht="12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1:18" ht="12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1:18" ht="12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1:18" ht="12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1:18" ht="12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12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ht="12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spans="1:18" ht="12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spans="1:18" ht="12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1:18" ht="12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spans="1:18" ht="12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ht="12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1:18" ht="12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1:18" ht="12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1:18" ht="12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1:18" ht="12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12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1:18" ht="12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1:18" ht="12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1:18" ht="12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1:18" ht="12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1:18" ht="12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spans="1:18" ht="12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1:18" ht="12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spans="1:18" ht="12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1:18" ht="12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spans="1:18" ht="12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1:18" ht="12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spans="1:18" ht="12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1:18" ht="12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1:18" ht="12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1:18" ht="12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1:18" ht="12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ht="12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1:18" ht="12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ht="12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spans="1:18" ht="12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1:18" ht="12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12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1:18" ht="12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1:18" ht="12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1:18" ht="12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1:18" ht="12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ht="12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2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1:18" ht="12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1:18" ht="12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1:18" ht="12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1:18" ht="12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1:18" ht="12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1:18" ht="12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1:18" ht="12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1:18" ht="12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1:18" ht="12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1:18" ht="12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1:18" ht="12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1:18" ht="12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ht="12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1:18" ht="12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1:18" ht="12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12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ht="12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1:18" ht="12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1:18" ht="12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1:18" ht="12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1:18" ht="12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1:18" ht="12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1:18" ht="12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1:18" ht="12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1:18" ht="12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1:18" ht="12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1:18" ht="12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1:18" ht="12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1:18" ht="12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1:18" ht="12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1:18" ht="12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1:18" ht="12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1:18" ht="12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1:18" ht="12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1:18" ht="12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18" ht="12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18" ht="12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12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ht="12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1:18" ht="12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1:18" ht="12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1:18" ht="12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1:18" ht="12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1:18" ht="12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ht="12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1:18" ht="12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ht="12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1:18" ht="12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1:18" ht="12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1:18" ht="12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1:18" ht="12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1:18" ht="12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1:18" ht="12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1:18" ht="12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1:18" ht="12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1:18" ht="12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1:18" ht="12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1:18" ht="12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ht="12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12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ht="12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1:18" ht="12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ht="12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1:18" ht="12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1:18" ht="12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1:18" ht="12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ht="12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1:18" ht="12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1:18" ht="12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spans="1:18" ht="12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1:18" ht="12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1:18" ht="12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1:18" ht="12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spans="1:18" ht="12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1:18" ht="12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spans="1:18" ht="12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spans="1:18" ht="12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spans="1:18" ht="12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1:18" ht="12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spans="1:18" ht="12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1:18" ht="12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12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ht="12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1:18" ht="12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1:18" ht="12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1:18" ht="12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ht="12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spans="1:18" ht="12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1:18" ht="12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1:18" ht="12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1:18" ht="12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1:18" ht="12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1:18" ht="12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spans="1:18" ht="12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1:18" ht="12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1:18" ht="12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1:18" ht="12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1:18" ht="12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ht="12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1:18" ht="12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1:18" ht="12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1:18" ht="12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1:18" ht="12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12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ht="12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1:18" ht="12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18" ht="12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1:18" ht="12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1:18" ht="12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1:18" ht="12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1:18" ht="12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ht="12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1:18" ht="12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1:18" ht="12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ht="12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1:18" ht="12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1:18" ht="12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1:18" ht="12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1:18" ht="12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1:18" ht="12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ht="12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1:18" ht="12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ht="12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1:18" ht="12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ht="12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12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ht="12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1:18" ht="12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1:18" ht="12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1:18" ht="12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1:18" ht="12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1:18" ht="12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ht="12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1:18" ht="12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1:18" ht="12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1:18" ht="12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1:18" ht="12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1:18" ht="12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1:18" ht="12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1:18" ht="12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1:18" ht="12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1:18" ht="12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1:18" ht="12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1:18" ht="12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1:18" ht="12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1:18" ht="12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1:18" ht="12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12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ht="12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1:18" ht="12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1:18" ht="12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spans="1:18" ht="12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1:18" ht="12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1:18" ht="12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1:18" ht="12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spans="1:18" ht="12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1:18" ht="12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1:18" ht="12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1:18" ht="12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spans="1:18" ht="12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1:18" ht="12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1:18" ht="12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1:18" ht="12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spans="1:18" ht="12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1:18" ht="12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spans="1:18" ht="12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1:18" ht="12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1:18" ht="12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1:18" ht="12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12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1:18" ht="12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spans="1:18" ht="12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1:18" ht="12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spans="1:18" ht="12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1:18" ht="12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spans="1:18" ht="12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spans="1:18" ht="12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spans="1:18" ht="12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spans="1:18" ht="12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spans="1:18" ht="12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spans="1:18" ht="12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spans="1:18" ht="12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spans="1:18" ht="12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spans="1:18" ht="12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spans="1:18" ht="12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spans="1:18" ht="12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spans="1:18" ht="12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spans="1:18" ht="12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spans="1:18" ht="12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spans="1:18" ht="12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spans="1:18" ht="12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12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spans="1:18" ht="12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spans="1:18" ht="12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spans="1:18" ht="12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spans="1:18" ht="12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spans="1:18" ht="12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spans="1:18" ht="12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spans="1:18" ht="12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spans="1:18" ht="12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spans="1:18" ht="12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spans="1:18" ht="12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spans="1:18" ht="12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spans="1:18" ht="12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spans="1:18" ht="12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spans="1:18" ht="12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spans="1:18" ht="12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spans="1:18" ht="12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spans="1:18" ht="12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spans="1:18" ht="12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spans="1:18" ht="12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spans="1:18" ht="12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spans="1:18" ht="12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12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spans="1:18" ht="12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spans="1:18" ht="12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spans="1:18" ht="12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spans="1:18" ht="12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1:18" ht="12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spans="1:18" ht="12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1:18" ht="12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spans="1:18" ht="12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1:18" ht="12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spans="1:18" ht="12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1:18" ht="12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spans="1:18" ht="12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1:18" ht="12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spans="1:18" ht="12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1:18" ht="12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spans="1:18" ht="12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1:18" ht="12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spans="1:18" ht="12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1:18" ht="12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1:18" ht="12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1:18" ht="12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12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ht="12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spans="1:18" ht="12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1:18" ht="12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spans="1:18" ht="12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1:18" ht="12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spans="1:18" ht="12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1:18" ht="12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1:18" ht="12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1:18" ht="12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spans="1:18" ht="12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1:18" ht="12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spans="1:18" ht="12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1:18" ht="12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spans="1:18" ht="12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1:18" ht="12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spans="1:18" ht="12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1:18" ht="12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1:18" ht="12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1:18" ht="12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spans="1:18" ht="12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1:18" ht="12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12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ht="12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spans="1:18" ht="12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1:18" ht="12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1:18" ht="12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1:18" ht="12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1:18" ht="12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1:18" ht="12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1:18" ht="12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1:18" ht="12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1:18" ht="12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1:18" ht="12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1:18" ht="12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1:18" ht="12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spans="1:18" ht="12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1:18" ht="12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spans="1:18" ht="12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spans="1:18" ht="12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spans="1:18" ht="12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spans="1:18" ht="12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spans="1:18" ht="12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spans="1:18" ht="12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12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1:18" ht="12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spans="1:18" ht="12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spans="1:18" ht="12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spans="1:18" ht="12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spans="1:18" ht="12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spans="1:18" ht="12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spans="1:18" ht="12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1:18" ht="12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1:18" ht="12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1:18" ht="12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1:18" ht="12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1:18" ht="12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1:18" ht="12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1:18" ht="12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1:18" ht="12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1:18" ht="12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1:18" ht="12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1:18" ht="12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1:18" ht="12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1:18" ht="12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1:18" ht="12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12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1:18" ht="12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1:18" ht="12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1:18" ht="12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1:18" ht="12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1:18" ht="12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1:18" ht="12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1:18" ht="12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1:18" ht="12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1:18" ht="12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1:18" ht="12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1:18" ht="12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1:18" ht="12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1:18" ht="12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1:18" ht="12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1:18" ht="12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1:18" ht="12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1:18" ht="12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ht="12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1:18" ht="12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1:18" ht="12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1:18" ht="12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12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1:18" ht="12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1:18" ht="12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1:18" ht="12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1:18" ht="12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1:18" ht="12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1:18" ht="12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1:18" ht="12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1:18" ht="12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1:18" ht="12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1:18" ht="12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1:18" ht="12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1:18" ht="12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1:18" ht="12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1:18" ht="12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1:18" ht="12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1:18" ht="12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1:18" ht="12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1:18" ht="12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1:18" ht="12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1:18" ht="12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1:18" ht="12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12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1:18" ht="12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1:18" ht="12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1:18" ht="12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1:18" ht="12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1:18" ht="12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1:18" ht="12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1:18" ht="12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1:18" ht="12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1:18" ht="12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1:18" ht="12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1:18" ht="12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1:18" ht="12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1:18" ht="12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1:18" ht="12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1:18" ht="12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1:18" ht="12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1:18" ht="12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1:18" ht="12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1:18" ht="12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1:18" ht="12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1:18" ht="12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12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1:18" ht="12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1:18" ht="12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1:18" ht="12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1:18" ht="12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1:18" ht="12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1:18" ht="12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1:18" ht="12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1:18" ht="12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1:18" ht="12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1:18" ht="12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1:18" ht="12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1:18" ht="12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1:18" ht="12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1:18" ht="12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1:18" ht="12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1:18" ht="12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1:18" ht="12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1:18" ht="12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1:18" ht="12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1:18" ht="12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1:18" ht="12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12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1:18" ht="12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1:18" ht="12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1:18" ht="12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1:18" ht="12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1:18" ht="12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1:18" ht="12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1:18" ht="12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1:18" ht="12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1:18" ht="12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1:18" ht="12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1:18" ht="12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1:18" ht="12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1:18" ht="12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1:18" ht="12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1:18" ht="12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1:18" ht="12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1:18" ht="12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1:18" ht="12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1:18" ht="12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1:18" ht="12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1:18" ht="12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12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1:18" ht="12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1:18" ht="12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1:18" ht="12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1:18" ht="12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1:18" ht="12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1:18" ht="12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1:18" ht="12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1:18" ht="12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1:18" ht="12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1:18" ht="12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1:18" ht="12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1:18" ht="12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1:18" ht="12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1:18" ht="12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1:18" ht="12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1:18" ht="12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1:18" ht="12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1:18" ht="12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1:18" ht="12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1:18" ht="12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1:18" ht="12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12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1:18" ht="12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1:18" ht="12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1:18" ht="12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1:18" ht="12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1:18" ht="12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1:18" ht="12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1:18" ht="12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1:18" ht="12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1:18" ht="12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1:18" ht="12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1:18" ht="12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1:18" ht="12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1:18" ht="12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1:18" ht="12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1:18" ht="12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1:18" ht="12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1:18" ht="12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1:18" ht="12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1:18" ht="12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1:18" ht="12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1:18" ht="12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12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1:18" ht="12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1:18" ht="12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1:18" ht="12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1:18" ht="12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1:18" ht="12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1:18" ht="12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1:18" ht="12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1:18" ht="12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1:18" ht="12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1:18" ht="12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1:18" ht="12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1:18" ht="12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1:18" ht="12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1:18" ht="12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1:18" ht="12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1:18" ht="12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1:18" ht="12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1:18" ht="12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1:18" ht="12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1:18" ht="12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1:18" ht="12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12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1:18" ht="12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1:18" ht="12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1:18" ht="12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1:18" ht="12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1:18" ht="12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1:18" ht="12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1:18" ht="12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1:18" ht="12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1:18" ht="12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1:18" ht="12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1:18" ht="12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1:18" ht="12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1:18" ht="12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1:18" ht="12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1:18" ht="12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1:18" ht="12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1:18" ht="12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1:18" ht="12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1:18" ht="12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spans="1:18" ht="12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spans="1:18" ht="12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ht="12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1:18" ht="12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spans="1:18" ht="12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spans="1:18" ht="12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spans="1:18" ht="12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spans="1:18" ht="12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spans="1:18" ht="12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spans="1:18" ht="12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spans="1:18" ht="12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spans="1:18" ht="12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spans="1:18" ht="12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spans="1:18" ht="12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</sheetData>
  <mergeCells count="1">
    <mergeCell ref="B6:E6"/>
  </mergeCells>
  <printOptions horizontalCentered="1"/>
  <pageMargins left="0.45" right="0.45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Summary</vt:lpstr>
      <vt:lpstr>2 Initial Costs</vt:lpstr>
      <vt:lpstr>3 O&amp;M Costs</vt:lpstr>
      <vt:lpstr>4 Labor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Wells</dc:creator>
  <cp:lastModifiedBy>Mulkey, Stephanie</cp:lastModifiedBy>
  <cp:lastPrinted>2021-11-29T19:16:51Z</cp:lastPrinted>
  <dcterms:created xsi:type="dcterms:W3CDTF">2020-12-12T19:43:39Z</dcterms:created>
  <dcterms:modified xsi:type="dcterms:W3CDTF">2022-05-20T17:02:14Z</dcterms:modified>
</cp:coreProperties>
</file>